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kashi\Desktop\MyCloud\Блог\Таблицы для блога\"/>
    </mc:Choice>
  </mc:AlternateContent>
  <xr:revisionPtr revIDLastSave="0" documentId="13_ncr:1_{E7BAAB71-1566-4A5B-AE6D-7608022A04C4}" xr6:coauthVersionLast="47" xr6:coauthVersionMax="47" xr10:uidLastSave="{00000000-0000-0000-0000-000000000000}"/>
  <bookViews>
    <workbookView xWindow="10212" yWindow="168" windowWidth="20244" windowHeight="14208" xr2:uid="{00000000-000D-0000-FFFF-FFFF00000000}"/>
  </bookViews>
  <sheets>
    <sheet name="Главное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E21" i="1"/>
  <c r="E22" i="1"/>
  <c r="E23" i="1"/>
  <c r="E24" i="1"/>
  <c r="E25" i="1"/>
  <c r="E26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" i="1"/>
  <c r="H4" i="1"/>
  <c r="H3" i="1"/>
  <c r="H2" i="1"/>
  <c r="E2" i="1"/>
  <c r="I4" i="1" l="1"/>
  <c r="I2" i="1"/>
  <c r="G2" i="1"/>
  <c r="I3" i="1"/>
  <c r="G27" i="1" l="1"/>
  <c r="I27" i="1"/>
  <c r="E27" i="1"/>
</calcChain>
</file>

<file path=xl/sharedStrings.xml><?xml version="1.0" encoding="utf-8"?>
<sst xmlns="http://schemas.openxmlformats.org/spreadsheetml/2006/main" count="15" uniqueCount="13">
  <si>
    <t>Год</t>
  </si>
  <si>
    <t>Год #</t>
  </si>
  <si>
    <t>Сумма выплат</t>
  </si>
  <si>
    <t>Инфляция, фактическая</t>
  </si>
  <si>
    <t>Сумма в деньгах 1-го года</t>
  </si>
  <si>
    <t>Инфляция, 10%</t>
  </si>
  <si>
    <t>Проигрышь/Выигрышь у банка, %</t>
  </si>
  <si>
    <t>Проигрышь/Выигрышь у банка, руб.</t>
  </si>
  <si>
    <t>Ставка по кредиту</t>
  </si>
  <si>
    <t>Итого:</t>
  </si>
  <si>
    <t>Сумма ипотечного кредита</t>
  </si>
  <si>
    <t>Цена квартиры</t>
  </si>
  <si>
    <t>Сумма аннуитетного платежа,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</si>
</sst>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D9D9D9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EFEFEF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10" fontId="1" fillId="3" borderId="1" xfId="0" applyNumberFormat="1" applyFont="1" applyFill="1" applyBorder="1" applyAlignment="1">
      <alignment horizontal="right" vertical="top" wrapText="1"/>
    </xf>
    <xf numFmtId="3" fontId="1" fillId="4" borderId="1" xfId="0" applyNumberFormat="1" applyFont="1" applyFill="1" applyBorder="1" applyAlignment="1">
      <alignment horizontal="right" vertical="top" wrapText="1"/>
    </xf>
    <xf numFmtId="10" fontId="1" fillId="5" borderId="1" xfId="0" applyNumberFormat="1" applyFont="1" applyFill="1" applyBorder="1" applyAlignment="1">
      <alignment horizontal="right" vertical="top" wrapText="1"/>
    </xf>
    <xf numFmtId="10" fontId="1" fillId="4" borderId="1" xfId="0" applyNumberFormat="1" applyFont="1" applyFill="1" applyBorder="1" applyAlignment="1">
      <alignment horizontal="right" vertical="top" wrapText="1"/>
    </xf>
    <xf numFmtId="10" fontId="1" fillId="6" borderId="1" xfId="0" applyNumberFormat="1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center" vertical="top" wrapText="1"/>
    </xf>
    <xf numFmtId="3" fontId="1" fillId="4" borderId="1" xfId="0" applyNumberFormat="1" applyFont="1" applyFill="1" applyBorder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0" fillId="4" borderId="0" xfId="0" applyFill="1" applyAlignment="1">
      <alignment vertical="top"/>
    </xf>
    <xf numFmtId="0" fontId="1" fillId="7" borderId="1" xfId="0" applyFont="1" applyFill="1" applyBorder="1" applyAlignment="1">
      <alignment vertical="top" wrapText="1"/>
    </xf>
    <xf numFmtId="10" fontId="1" fillId="8" borderId="1" xfId="0" applyNumberFormat="1" applyFont="1" applyFill="1" applyBorder="1" applyAlignment="1">
      <alignment vertical="top" wrapText="1"/>
    </xf>
    <xf numFmtId="3" fontId="1" fillId="9" borderId="1" xfId="0" applyNumberFormat="1" applyFont="1" applyFill="1" applyBorder="1" applyAlignment="1">
      <alignment horizontal="right" vertical="top" wrapText="1"/>
    </xf>
    <xf numFmtId="10" fontId="1" fillId="10" borderId="1" xfId="0" applyNumberFormat="1" applyFont="1" applyFill="1" applyBorder="1" applyAlignment="1">
      <alignment horizontal="right" vertical="top" wrapText="1"/>
    </xf>
    <xf numFmtId="3" fontId="1" fillId="11" borderId="1" xfId="0" applyNumberFormat="1" applyFont="1" applyFill="1" applyBorder="1" applyAlignment="1">
      <alignment vertical="top" wrapText="1"/>
    </xf>
    <xf numFmtId="10" fontId="1" fillId="9" borderId="1" xfId="0" applyNumberFormat="1" applyFont="1" applyFill="1" applyBorder="1" applyAlignment="1">
      <alignment horizontal="right" vertical="top" wrapText="1"/>
    </xf>
    <xf numFmtId="3" fontId="1" fillId="10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4"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A10" workbookViewId="0">
      <selection activeCell="G28" sqref="G28"/>
    </sheetView>
  </sheetViews>
  <sheetFormatPr defaultRowHeight="14.4" x14ac:dyDescent="0.3"/>
  <cols>
    <col min="1" max="1" width="8.88671875" style="6"/>
    <col min="2" max="2" width="5.21875" style="6" customWidth="1"/>
    <col min="3" max="3" width="13.44140625" style="6" customWidth="1"/>
    <col min="4" max="4" width="8.88671875" style="6"/>
    <col min="5" max="5" width="12.88671875" style="6" customWidth="1"/>
    <col min="6" max="6" width="8.88671875" style="6"/>
    <col min="7" max="7" width="12.5546875" style="6" customWidth="1"/>
    <col min="8" max="8" width="8.88671875" style="6"/>
    <col min="9" max="9" width="11.21875" style="6" customWidth="1"/>
    <col min="10" max="12" width="8.88671875" style="6"/>
    <col min="13" max="13" width="13.6640625" style="6" customWidth="1"/>
    <col min="14" max="16384" width="8.88671875" style="6"/>
  </cols>
  <sheetData>
    <row r="1" spans="1:14" ht="64.8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4</v>
      </c>
      <c r="H1" s="5" t="s">
        <v>6</v>
      </c>
      <c r="I1" s="5" t="s">
        <v>7</v>
      </c>
      <c r="J1" s="1"/>
      <c r="K1" s="17" t="s">
        <v>8</v>
      </c>
      <c r="L1" s="18">
        <v>0.1</v>
      </c>
      <c r="M1" s="17" t="s">
        <v>12</v>
      </c>
      <c r="N1" s="19">
        <v>72696.06</v>
      </c>
    </row>
    <row r="2" spans="1:14" x14ac:dyDescent="0.3">
      <c r="A2" s="3">
        <v>2019</v>
      </c>
      <c r="B2" s="3">
        <v>1</v>
      </c>
      <c r="C2" s="4">
        <f>$N$1*12</f>
        <v>872352.72</v>
      </c>
      <c r="D2" s="7">
        <v>3.0499999999999999E-2</v>
      </c>
      <c r="E2" s="8">
        <f t="shared" ref="E2:E26" si="0">C2/(1+(POWER(1+D2,B2)-1))</f>
        <v>846533.44978165941</v>
      </c>
      <c r="F2" s="9">
        <v>0.1</v>
      </c>
      <c r="G2" s="8">
        <f t="shared" ref="G2:G26" si="1">C2/(1+(POWER(1+F2,B2)-1))</f>
        <v>793047.92727272713</v>
      </c>
      <c r="H2" s="10">
        <f t="shared" ref="H2:H4" si="2">-($L$1-D2)</f>
        <v>-6.9500000000000006E-2</v>
      </c>
      <c r="I2" s="8">
        <f t="shared" ref="I2:I26" si="3">E2*(H2*10)</f>
        <v>-588340.74759825331</v>
      </c>
      <c r="J2" s="1"/>
      <c r="K2" s="1"/>
      <c r="L2" s="1"/>
    </row>
    <row r="3" spans="1:14" x14ac:dyDescent="0.3">
      <c r="A3" s="3">
        <v>2020</v>
      </c>
      <c r="B3" s="3">
        <v>2</v>
      </c>
      <c r="C3" s="4">
        <f t="shared" ref="C3:C26" si="4">$N$1*12</f>
        <v>872352.72</v>
      </c>
      <c r="D3" s="11">
        <v>4.9099999999999998E-2</v>
      </c>
      <c r="E3" s="8">
        <f t="shared" si="0"/>
        <v>792607.80656879069</v>
      </c>
      <c r="F3" s="9">
        <v>0.1</v>
      </c>
      <c r="G3" s="8">
        <f t="shared" si="1"/>
        <v>720952.66115702468</v>
      </c>
      <c r="H3" s="10">
        <f t="shared" si="2"/>
        <v>-5.0900000000000008E-2</v>
      </c>
      <c r="I3" s="8">
        <f t="shared" si="3"/>
        <v>-403437.37354351458</v>
      </c>
      <c r="J3" s="1"/>
      <c r="K3" s="1"/>
      <c r="L3" s="1"/>
    </row>
    <row r="4" spans="1:14" x14ac:dyDescent="0.3">
      <c r="A4" s="3">
        <v>2021</v>
      </c>
      <c r="B4" s="3">
        <v>3</v>
      </c>
      <c r="C4" s="4">
        <f t="shared" si="4"/>
        <v>872352.72</v>
      </c>
      <c r="D4" s="9">
        <v>8.3900000000000002E-2</v>
      </c>
      <c r="E4" s="8">
        <f t="shared" si="0"/>
        <v>685053.47027876077</v>
      </c>
      <c r="F4" s="9">
        <v>0.1</v>
      </c>
      <c r="G4" s="8">
        <f t="shared" si="1"/>
        <v>655411.51014274964</v>
      </c>
      <c r="H4" s="10">
        <f t="shared" si="2"/>
        <v>-1.6100000000000003E-2</v>
      </c>
      <c r="I4" s="8">
        <f t="shared" si="3"/>
        <v>-110293.60871488051</v>
      </c>
      <c r="J4" s="1"/>
      <c r="K4" s="1"/>
      <c r="L4" s="1"/>
    </row>
    <row r="5" spans="1:14" x14ac:dyDescent="0.3">
      <c r="A5" s="3">
        <v>2022</v>
      </c>
      <c r="B5" s="3">
        <v>4</v>
      </c>
      <c r="C5" s="4">
        <f t="shared" si="4"/>
        <v>872352.72</v>
      </c>
      <c r="D5" s="20">
        <v>0.11</v>
      </c>
      <c r="E5" s="8">
        <f t="shared" si="0"/>
        <v>574645.75704364048</v>
      </c>
      <c r="F5" s="9">
        <v>0.1</v>
      </c>
      <c r="G5" s="8">
        <f t="shared" si="1"/>
        <v>595828.64558431786</v>
      </c>
      <c r="H5" s="10">
        <f t="shared" ref="H5" si="5">-($L$1-D5)</f>
        <v>9.999999999999995E-3</v>
      </c>
      <c r="I5" s="8">
        <f t="shared" ref="I5" si="6">E5*(H5*10)</f>
        <v>57464.575704364019</v>
      </c>
      <c r="J5" s="1"/>
      <c r="K5" s="1"/>
      <c r="L5" s="1"/>
    </row>
    <row r="6" spans="1:14" x14ac:dyDescent="0.3">
      <c r="A6" s="3">
        <v>2023</v>
      </c>
      <c r="B6" s="3">
        <v>5</v>
      </c>
      <c r="C6" s="4">
        <f t="shared" si="4"/>
        <v>872352.72</v>
      </c>
      <c r="D6" s="20">
        <v>0.05</v>
      </c>
      <c r="E6" s="8">
        <f t="shared" si="0"/>
        <v>683511.1825099329</v>
      </c>
      <c r="F6" s="9">
        <v>0.1</v>
      </c>
      <c r="G6" s="8">
        <f t="shared" si="1"/>
        <v>541662.40507665253</v>
      </c>
      <c r="H6" s="22"/>
      <c r="I6" s="19">
        <f t="shared" si="3"/>
        <v>0</v>
      </c>
      <c r="J6" s="1"/>
      <c r="K6" s="1"/>
      <c r="L6" s="1"/>
    </row>
    <row r="7" spans="1:14" x14ac:dyDescent="0.3">
      <c r="A7" s="3">
        <v>2024</v>
      </c>
      <c r="B7" s="3">
        <v>6</v>
      </c>
      <c r="C7" s="4">
        <f t="shared" si="4"/>
        <v>872352.72</v>
      </c>
      <c r="D7" s="20">
        <v>0.05</v>
      </c>
      <c r="E7" s="8">
        <f t="shared" si="0"/>
        <v>650963.030961841</v>
      </c>
      <c r="F7" s="9">
        <v>0.1</v>
      </c>
      <c r="G7" s="8">
        <f t="shared" si="1"/>
        <v>492420.36825150222</v>
      </c>
      <c r="H7" s="22"/>
      <c r="I7" s="19">
        <f t="shared" si="3"/>
        <v>0</v>
      </c>
      <c r="J7" s="1"/>
      <c r="K7" s="1"/>
      <c r="L7" s="1"/>
    </row>
    <row r="8" spans="1:14" x14ac:dyDescent="0.3">
      <c r="A8" s="3">
        <v>2025</v>
      </c>
      <c r="B8" s="3">
        <v>7</v>
      </c>
      <c r="C8" s="4">
        <f t="shared" si="4"/>
        <v>872352.72</v>
      </c>
      <c r="D8" s="20">
        <v>0.05</v>
      </c>
      <c r="E8" s="8">
        <f t="shared" si="0"/>
        <v>619964.79139222938</v>
      </c>
      <c r="F8" s="9">
        <v>0.1</v>
      </c>
      <c r="G8" s="8">
        <f t="shared" si="1"/>
        <v>447654.88022863836</v>
      </c>
      <c r="H8" s="22"/>
      <c r="I8" s="19">
        <f t="shared" si="3"/>
        <v>0</v>
      </c>
      <c r="J8" s="1"/>
      <c r="K8" s="1"/>
      <c r="L8" s="1"/>
    </row>
    <row r="9" spans="1:14" x14ac:dyDescent="0.3">
      <c r="A9" s="3">
        <v>2026</v>
      </c>
      <c r="B9" s="3">
        <v>8</v>
      </c>
      <c r="C9" s="4">
        <f t="shared" si="4"/>
        <v>872352.72</v>
      </c>
      <c r="D9" s="20">
        <v>0.05</v>
      </c>
      <c r="E9" s="8">
        <f t="shared" si="0"/>
        <v>590442.65846879</v>
      </c>
      <c r="F9" s="9">
        <v>0.1</v>
      </c>
      <c r="G9" s="8">
        <f t="shared" si="1"/>
        <v>406958.98202603491</v>
      </c>
      <c r="H9" s="22"/>
      <c r="I9" s="19">
        <f t="shared" si="3"/>
        <v>0</v>
      </c>
      <c r="J9" s="1"/>
      <c r="K9" s="1"/>
      <c r="L9" s="1"/>
    </row>
    <row r="10" spans="1:14" x14ac:dyDescent="0.3">
      <c r="A10" s="3">
        <v>2027</v>
      </c>
      <c r="B10" s="3">
        <v>9</v>
      </c>
      <c r="C10" s="4">
        <f t="shared" si="4"/>
        <v>872352.72</v>
      </c>
      <c r="D10" s="20">
        <v>0.05</v>
      </c>
      <c r="E10" s="8">
        <f t="shared" si="0"/>
        <v>562326.34139884752</v>
      </c>
      <c r="F10" s="9">
        <v>0.1</v>
      </c>
      <c r="G10" s="8">
        <f t="shared" si="1"/>
        <v>369962.71093275893</v>
      </c>
      <c r="H10" s="22"/>
      <c r="I10" s="19">
        <f t="shared" si="3"/>
        <v>0</v>
      </c>
      <c r="J10" s="1"/>
      <c r="K10" s="1"/>
      <c r="L10" s="1"/>
    </row>
    <row r="11" spans="1:14" x14ac:dyDescent="0.3">
      <c r="A11" s="3">
        <v>2028</v>
      </c>
      <c r="B11" s="3">
        <v>10</v>
      </c>
      <c r="C11" s="4">
        <f t="shared" si="4"/>
        <v>872352.72</v>
      </c>
      <c r="D11" s="20">
        <v>0.05</v>
      </c>
      <c r="E11" s="8">
        <f t="shared" si="0"/>
        <v>535548.89657033095</v>
      </c>
      <c r="F11" s="9">
        <v>0.1</v>
      </c>
      <c r="G11" s="8">
        <f t="shared" si="1"/>
        <v>336329.73721159901</v>
      </c>
      <c r="H11" s="22"/>
      <c r="I11" s="19">
        <f t="shared" si="3"/>
        <v>0</v>
      </c>
      <c r="J11" s="1"/>
      <c r="K11" s="1"/>
      <c r="L11" s="1"/>
    </row>
    <row r="12" spans="1:14" x14ac:dyDescent="0.3">
      <c r="A12" s="3">
        <v>2029</v>
      </c>
      <c r="B12" s="3">
        <v>11</v>
      </c>
      <c r="C12" s="4">
        <f t="shared" si="4"/>
        <v>872352.72</v>
      </c>
      <c r="D12" s="20">
        <v>0.05</v>
      </c>
      <c r="E12" s="8">
        <f t="shared" si="0"/>
        <v>510046.56816221995</v>
      </c>
      <c r="F12" s="9">
        <v>0.1</v>
      </c>
      <c r="G12" s="8">
        <f t="shared" si="1"/>
        <v>305754.30655599904</v>
      </c>
      <c r="H12" s="22"/>
      <c r="I12" s="19">
        <f t="shared" si="3"/>
        <v>0</v>
      </c>
      <c r="J12" s="1"/>
      <c r="K12" s="1"/>
      <c r="L12" s="1"/>
    </row>
    <row r="13" spans="1:14" x14ac:dyDescent="0.3">
      <c r="A13" s="3">
        <v>2030</v>
      </c>
      <c r="B13" s="3">
        <v>12</v>
      </c>
      <c r="C13" s="4">
        <f t="shared" si="4"/>
        <v>872352.72</v>
      </c>
      <c r="D13" s="20">
        <v>0.05</v>
      </c>
      <c r="E13" s="8">
        <f t="shared" si="0"/>
        <v>485758.63634497148</v>
      </c>
      <c r="F13" s="9">
        <v>0.1</v>
      </c>
      <c r="G13" s="8">
        <f t="shared" si="1"/>
        <v>277958.4605054537</v>
      </c>
      <c r="H13" s="22"/>
      <c r="I13" s="19">
        <f t="shared" si="3"/>
        <v>0</v>
      </c>
      <c r="J13" s="1"/>
      <c r="K13" s="1"/>
      <c r="L13" s="1"/>
    </row>
    <row r="14" spans="1:14" x14ac:dyDescent="0.3">
      <c r="A14" s="3">
        <v>2031</v>
      </c>
      <c r="B14" s="3">
        <v>13</v>
      </c>
      <c r="C14" s="4">
        <f t="shared" si="4"/>
        <v>872352.72</v>
      </c>
      <c r="D14" s="20">
        <v>0.05</v>
      </c>
      <c r="E14" s="8">
        <f t="shared" si="0"/>
        <v>462627.27270949655</v>
      </c>
      <c r="F14" s="9">
        <v>0.1</v>
      </c>
      <c r="G14" s="8">
        <f t="shared" si="1"/>
        <v>252689.50955041245</v>
      </c>
      <c r="H14" s="22"/>
      <c r="I14" s="19">
        <f t="shared" si="3"/>
        <v>0</v>
      </c>
      <c r="J14" s="1"/>
      <c r="K14" s="1"/>
      <c r="L14" s="1"/>
    </row>
    <row r="15" spans="1:14" x14ac:dyDescent="0.3">
      <c r="A15" s="3">
        <v>2032</v>
      </c>
      <c r="B15" s="3">
        <v>14</v>
      </c>
      <c r="C15" s="4">
        <f t="shared" si="4"/>
        <v>872352.72</v>
      </c>
      <c r="D15" s="20">
        <v>0.05</v>
      </c>
      <c r="E15" s="8">
        <f t="shared" si="0"/>
        <v>440597.40258047299</v>
      </c>
      <c r="F15" s="9">
        <v>0.1</v>
      </c>
      <c r="G15" s="8">
        <f t="shared" si="1"/>
        <v>229717.73595492035</v>
      </c>
      <c r="H15" s="22"/>
      <c r="I15" s="19">
        <f t="shared" si="3"/>
        <v>0</v>
      </c>
      <c r="J15" s="1"/>
      <c r="K15" s="1"/>
      <c r="L15" s="1"/>
    </row>
    <row r="16" spans="1:14" x14ac:dyDescent="0.3">
      <c r="A16" s="3">
        <v>2033</v>
      </c>
      <c r="B16" s="3">
        <v>15</v>
      </c>
      <c r="C16" s="4">
        <f t="shared" si="4"/>
        <v>872352.72</v>
      </c>
      <c r="D16" s="20">
        <v>0.05</v>
      </c>
      <c r="E16" s="8">
        <f t="shared" si="0"/>
        <v>419616.57388616464</v>
      </c>
      <c r="F16" s="9">
        <v>0.1</v>
      </c>
      <c r="G16" s="8">
        <f t="shared" si="1"/>
        <v>208834.30541356397</v>
      </c>
      <c r="H16" s="22"/>
      <c r="I16" s="19">
        <f t="shared" si="3"/>
        <v>0</v>
      </c>
      <c r="J16" s="1"/>
      <c r="K16" s="1"/>
      <c r="L16" s="1"/>
    </row>
    <row r="17" spans="1:12" x14ac:dyDescent="0.3">
      <c r="A17" s="3">
        <v>2034</v>
      </c>
      <c r="B17" s="3">
        <v>16</v>
      </c>
      <c r="C17" s="4">
        <f t="shared" si="4"/>
        <v>872352.72</v>
      </c>
      <c r="D17" s="20">
        <v>0.05</v>
      </c>
      <c r="E17" s="8">
        <f t="shared" si="0"/>
        <v>399634.83227253781</v>
      </c>
      <c r="F17" s="9">
        <v>0.1</v>
      </c>
      <c r="G17" s="8">
        <f t="shared" si="1"/>
        <v>189849.3685577854</v>
      </c>
      <c r="H17" s="22"/>
      <c r="I17" s="19">
        <f t="shared" si="3"/>
        <v>0</v>
      </c>
      <c r="J17" s="1"/>
      <c r="K17" s="1"/>
      <c r="L17" s="1"/>
    </row>
    <row r="18" spans="1:12" x14ac:dyDescent="0.3">
      <c r="A18" s="3">
        <v>2035</v>
      </c>
      <c r="B18" s="3">
        <v>17</v>
      </c>
      <c r="C18" s="4">
        <f t="shared" si="4"/>
        <v>872352.72</v>
      </c>
      <c r="D18" s="20">
        <v>0.05</v>
      </c>
      <c r="E18" s="8">
        <f t="shared" si="0"/>
        <v>380604.60216432164</v>
      </c>
      <c r="F18" s="9">
        <v>0.1</v>
      </c>
      <c r="G18" s="8">
        <f t="shared" si="1"/>
        <v>172590.3350525322</v>
      </c>
      <c r="H18" s="22"/>
      <c r="I18" s="19">
        <f t="shared" si="3"/>
        <v>0</v>
      </c>
      <c r="J18" s="1"/>
      <c r="K18" s="1"/>
      <c r="L18" s="1"/>
    </row>
    <row r="19" spans="1:12" x14ac:dyDescent="0.3">
      <c r="A19" s="3">
        <v>2036</v>
      </c>
      <c r="B19" s="3">
        <v>18</v>
      </c>
      <c r="C19" s="4">
        <f t="shared" si="4"/>
        <v>872352.72</v>
      </c>
      <c r="D19" s="20">
        <v>0.05</v>
      </c>
      <c r="E19" s="8">
        <f t="shared" si="0"/>
        <v>362480.57348983013</v>
      </c>
      <c r="F19" s="9">
        <v>0.1</v>
      </c>
      <c r="G19" s="8">
        <f t="shared" si="1"/>
        <v>156900.30459321107</v>
      </c>
      <c r="H19" s="22"/>
      <c r="I19" s="19">
        <f t="shared" si="3"/>
        <v>0</v>
      </c>
      <c r="J19" s="1"/>
      <c r="K19" s="1"/>
      <c r="L19" s="1"/>
    </row>
    <row r="20" spans="1:12" x14ac:dyDescent="0.3">
      <c r="A20" s="3">
        <v>2037</v>
      </c>
      <c r="B20" s="3">
        <v>19</v>
      </c>
      <c r="C20" s="4">
        <f t="shared" si="4"/>
        <v>872352.72</v>
      </c>
      <c r="D20" s="20">
        <v>0.05</v>
      </c>
      <c r="E20" s="8">
        <f t="shared" si="0"/>
        <v>345219.59379983821</v>
      </c>
      <c r="F20" s="9">
        <v>0.1</v>
      </c>
      <c r="G20" s="8">
        <f t="shared" si="1"/>
        <v>142636.64053928276</v>
      </c>
      <c r="H20" s="22"/>
      <c r="I20" s="19">
        <f t="shared" si="3"/>
        <v>0</v>
      </c>
      <c r="J20" s="1"/>
      <c r="K20" s="1"/>
      <c r="L20" s="1"/>
    </row>
    <row r="21" spans="1:12" x14ac:dyDescent="0.3">
      <c r="A21" s="3">
        <v>2038</v>
      </c>
      <c r="B21" s="3">
        <v>20</v>
      </c>
      <c r="C21" s="4">
        <f t="shared" si="4"/>
        <v>872352.72</v>
      </c>
      <c r="D21" s="20">
        <v>0.05</v>
      </c>
      <c r="E21" s="8">
        <f t="shared" si="0"/>
        <v>328780.5655236555</v>
      </c>
      <c r="F21" s="9">
        <v>0.1</v>
      </c>
      <c r="G21" s="8">
        <f t="shared" si="1"/>
        <v>129669.67321752979</v>
      </c>
      <c r="H21" s="22"/>
      <c r="I21" s="19">
        <f t="shared" si="3"/>
        <v>0</v>
      </c>
      <c r="J21" s="1"/>
      <c r="K21" s="1"/>
      <c r="L21" s="1"/>
    </row>
    <row r="22" spans="1:12" x14ac:dyDescent="0.3">
      <c r="A22" s="3">
        <v>2039</v>
      </c>
      <c r="B22" s="3">
        <v>21</v>
      </c>
      <c r="C22" s="4">
        <f t="shared" si="4"/>
        <v>872352.72</v>
      </c>
      <c r="D22" s="20">
        <v>0.05</v>
      </c>
      <c r="E22" s="8">
        <f t="shared" si="0"/>
        <v>313124.34811776713</v>
      </c>
      <c r="F22" s="9">
        <v>0.1</v>
      </c>
      <c r="G22" s="8">
        <f t="shared" si="1"/>
        <v>117881.52110684525</v>
      </c>
      <c r="H22" s="22"/>
      <c r="I22" s="19">
        <f t="shared" si="3"/>
        <v>0</v>
      </c>
      <c r="J22" s="1"/>
      <c r="K22" s="1"/>
      <c r="L22" s="1"/>
    </row>
    <row r="23" spans="1:12" x14ac:dyDescent="0.3">
      <c r="A23" s="3">
        <v>2040</v>
      </c>
      <c r="B23" s="3">
        <v>22</v>
      </c>
      <c r="C23" s="4">
        <f t="shared" si="4"/>
        <v>872352.72</v>
      </c>
      <c r="D23" s="20">
        <v>0.05</v>
      </c>
      <c r="E23" s="8">
        <f t="shared" si="0"/>
        <v>298213.66487406392</v>
      </c>
      <c r="F23" s="9">
        <v>0.1</v>
      </c>
      <c r="G23" s="8">
        <f t="shared" si="1"/>
        <v>107165.01918804113</v>
      </c>
      <c r="H23" s="22"/>
      <c r="I23" s="19">
        <f t="shared" si="3"/>
        <v>0</v>
      </c>
      <c r="J23" s="14"/>
      <c r="K23" s="1"/>
      <c r="L23" s="1"/>
    </row>
    <row r="24" spans="1:12" x14ac:dyDescent="0.3">
      <c r="A24" s="3">
        <v>2041</v>
      </c>
      <c r="B24" s="3">
        <v>23</v>
      </c>
      <c r="C24" s="4">
        <f t="shared" si="4"/>
        <v>872352.72</v>
      </c>
      <c r="D24" s="20">
        <v>0.05</v>
      </c>
      <c r="E24" s="8">
        <f t="shared" si="0"/>
        <v>284013.01416577515</v>
      </c>
      <c r="F24" s="9">
        <v>0.1</v>
      </c>
      <c r="G24" s="8">
        <f t="shared" si="1"/>
        <v>97422.744716401008</v>
      </c>
      <c r="H24" s="22"/>
      <c r="I24" s="19">
        <f t="shared" si="3"/>
        <v>0</v>
      </c>
      <c r="J24" s="14"/>
      <c r="K24" s="1"/>
      <c r="L24" s="1"/>
    </row>
    <row r="25" spans="1:12" x14ac:dyDescent="0.3">
      <c r="A25" s="3">
        <v>2042</v>
      </c>
      <c r="B25" s="3">
        <v>24</v>
      </c>
      <c r="C25" s="4">
        <f t="shared" si="4"/>
        <v>872352.72</v>
      </c>
      <c r="D25" s="20">
        <v>0.05</v>
      </c>
      <c r="E25" s="8">
        <f t="shared" si="0"/>
        <v>270488.58491978585</v>
      </c>
      <c r="F25" s="9">
        <v>0.1</v>
      </c>
      <c r="G25" s="8">
        <f t="shared" si="1"/>
        <v>88566.131560364563</v>
      </c>
      <c r="H25" s="22"/>
      <c r="I25" s="19">
        <f t="shared" si="3"/>
        <v>0</v>
      </c>
      <c r="J25" s="14"/>
      <c r="K25" s="1"/>
      <c r="L25" s="1"/>
    </row>
    <row r="26" spans="1:12" x14ac:dyDescent="0.3">
      <c r="A26" s="3">
        <v>2043</v>
      </c>
      <c r="B26" s="3">
        <v>25</v>
      </c>
      <c r="C26" s="4">
        <f t="shared" si="4"/>
        <v>872352.72</v>
      </c>
      <c r="D26" s="20">
        <v>0.05</v>
      </c>
      <c r="E26" s="8">
        <f t="shared" si="0"/>
        <v>257608.17611408178</v>
      </c>
      <c r="F26" s="9">
        <v>0.1</v>
      </c>
      <c r="G26" s="8">
        <f t="shared" si="1"/>
        <v>80514.665054876867</v>
      </c>
      <c r="H26" s="22"/>
      <c r="I26" s="19">
        <f t="shared" si="3"/>
        <v>0</v>
      </c>
      <c r="J26" s="14"/>
      <c r="K26" s="1"/>
      <c r="L26" s="1"/>
    </row>
    <row r="27" spans="1:12" x14ac:dyDescent="0.3">
      <c r="A27" s="1"/>
      <c r="B27" s="1"/>
      <c r="C27" s="1"/>
      <c r="D27" s="12" t="s">
        <v>9</v>
      </c>
      <c r="E27" s="21">
        <f>SUM(E2:E26)</f>
        <v>12100411.79409981</v>
      </c>
      <c r="F27" s="12" t="s">
        <v>9</v>
      </c>
      <c r="G27" s="13">
        <f>SUM(G2:G26)</f>
        <v>7918380.5494512254</v>
      </c>
      <c r="H27" s="10"/>
      <c r="I27" s="8">
        <f>SUM(I2:I26)</f>
        <v>-1044607.1541522843</v>
      </c>
      <c r="J27" s="14"/>
      <c r="K27" s="1"/>
      <c r="L27" s="1"/>
    </row>
    <row r="28" spans="1:12" ht="52.8" x14ac:dyDescent="0.3">
      <c r="A28" s="1"/>
      <c r="B28" s="1"/>
      <c r="C28" s="1"/>
      <c r="D28" s="15" t="s">
        <v>10</v>
      </c>
      <c r="E28" s="23">
        <v>8000000</v>
      </c>
      <c r="F28" s="15" t="s">
        <v>11</v>
      </c>
      <c r="G28" s="23">
        <v>10000000</v>
      </c>
      <c r="H28" s="14"/>
      <c r="I28" s="14"/>
      <c r="J28" s="14"/>
      <c r="K28" s="1"/>
      <c r="L28" s="1"/>
    </row>
    <row r="29" spans="1:12" x14ac:dyDescent="0.3">
      <c r="D29" s="16"/>
      <c r="E29" s="16"/>
      <c r="F29" s="16"/>
      <c r="G29" s="16"/>
      <c r="H29" s="16"/>
      <c r="I29" s="16"/>
      <c r="J29" s="16"/>
    </row>
  </sheetData>
  <conditionalFormatting sqref="I2:I26">
    <cfRule type="cellIs" dxfId="3" priority="3" operator="greaterThan">
      <formula>0</formula>
    </cfRule>
  </conditionalFormatting>
  <conditionalFormatting sqref="I2:I26">
    <cfRule type="cellIs" dxfId="2" priority="4" operator="lessThan">
      <formula>0</formula>
    </cfRule>
  </conditionalFormatting>
  <conditionalFormatting sqref="I27">
    <cfRule type="cellIs" dxfId="1" priority="1" operator="greaterThan">
      <formula>0</formula>
    </cfRule>
  </conditionalFormatting>
  <conditionalFormatting sqref="I27"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Главное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Кашин</dc:creator>
  <cp:lastModifiedBy>Александр Кашин</cp:lastModifiedBy>
  <dcterms:created xsi:type="dcterms:W3CDTF">2015-06-05T18:17:20Z</dcterms:created>
  <dcterms:modified xsi:type="dcterms:W3CDTF">2022-06-06T13:23:44Z</dcterms:modified>
</cp:coreProperties>
</file>